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tables/table1.xml" ContentType="application/vnd.openxmlformats-officedocument.spreadsheetml.table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1"/>
  <workbookPr/>
  <xr:revisionPtr revIDLastSave="0" documentId="8_{DAD7C7BB-FB3A-464E-B672-45EFC77325EE}" xr6:coauthVersionLast="47" xr6:coauthVersionMax="47" xr10:uidLastSave="{00000000-0000-0000-0000-000000000000}"/>
  <bookViews>
    <workbookView xWindow="240" yWindow="105" windowWidth="14805" windowHeight="8010" xr2:uid="{00000000-000D-0000-FFFF-FFFF00000000}"/>
  </bookViews>
  <sheets>
    <sheet name="Basic Sales Dashboard" sheetId="2" r:id="rId1"/>
    <sheet name="Sales Data" sheetId="1" r:id="rId2"/>
  </sheets>
  <calcPr calcId="191028"/>
  <pivotCaches>
    <pivotCache cacheId="51" r:id="rId3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A20" i="2" l="1"/>
  <c r="F3" i="2"/>
  <c r="B3" i="2"/>
  <c r="H7" i="2" a="1"/>
  <c r="H7" i="2"/>
  <c r="G7" i="2" a="1"/>
  <c r="G7" i="2"/>
  <c r="F7" i="2" a="1"/>
  <c r="F7" i="2"/>
  <c r="B7" i="2"/>
  <c r="C7" i="2"/>
  <c r="D7" i="2"/>
  <c r="B8" i="2"/>
  <c r="C8" i="2"/>
  <c r="D8" i="2"/>
  <c r="B9" i="2"/>
  <c r="C9" i="2"/>
  <c r="D9" i="2"/>
  <c r="B10" i="2"/>
  <c r="C10" i="2"/>
  <c r="D10" i="2"/>
  <c r="B11" i="2"/>
  <c r="C11" i="2"/>
  <c r="D11" i="2"/>
  <c r="B12" i="2"/>
  <c r="C12" i="2"/>
  <c r="D12" i="2"/>
  <c r="B13" i="2"/>
  <c r="C13" i="2"/>
  <c r="D13" i="2"/>
  <c r="B14" i="2"/>
  <c r="C14" i="2"/>
  <c r="D14" i="2"/>
  <c r="B15" i="2"/>
  <c r="C15" i="2"/>
  <c r="D15" i="2"/>
  <c r="B16" i="2"/>
  <c r="C16" i="2"/>
  <c r="D16" i="2"/>
  <c r="B17" i="2"/>
  <c r="C17" i="2"/>
  <c r="D17" i="2"/>
  <c r="B18" i="2"/>
  <c r="C18" i="2"/>
  <c r="D18" i="2"/>
  <c r="A7" i="2"/>
  <c r="A8" i="2"/>
  <c r="A9" i="2"/>
  <c r="A10" i="2"/>
  <c r="A11" i="2"/>
  <c r="A12" i="2"/>
  <c r="A13" i="2"/>
  <c r="A14" i="2"/>
  <c r="A15" i="2"/>
  <c r="A16" i="2"/>
  <c r="A17" i="2"/>
  <c r="A18" i="2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<sst xmlns="http://schemas.openxmlformats.org/spreadsheetml/2006/main" count="36" uniqueCount="22">
  <si>
    <t>BASIC SALES DASHBOARD</t>
  </si>
  <si>
    <t>Monthly and regional performance overview — live from SalesTransactions</t>
  </si>
  <si>
    <t>Top Salesperson</t>
  </si>
  <si>
    <t>Top Sales</t>
  </si>
  <si>
    <t>MONTHLY SALES BY REGION</t>
  </si>
  <si>
    <t>SALESPERSON LEADERBOARD</t>
  </si>
  <si>
    <t>Month</t>
  </si>
  <si>
    <t>West</t>
  </si>
  <si>
    <t>East</t>
  </si>
  <si>
    <t>Total</t>
  </si>
  <si>
    <t>Salesperson</t>
  </si>
  <si>
    <t>Region</t>
  </si>
  <si>
    <t>Total Sales</t>
  </si>
  <si>
    <t>STORY IN BRIEF</t>
  </si>
  <si>
    <t>TOTAL SALES PER MONTH</t>
  </si>
  <si>
    <t>SALES BY PERSON AND REGION</t>
  </si>
  <si>
    <t>Grand Total</t>
  </si>
  <si>
    <t>Marcus</t>
  </si>
  <si>
    <t>Priya</t>
  </si>
  <si>
    <t>Sample Data</t>
  </si>
  <si>
    <t>Date</t>
  </si>
  <si>
    <t>Amount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</si>
</sst>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yyyy\-mm\-dd"/>
    <numFmt numFmtId="165" formatCode="&quot;$&quot;#,##0"/>
    <numFmt numFmtId="166" formatCode="mmm"/>
  </numFmts>
  <fonts count="12">
    <font>
      <sz val="11"/>
      <color theme="1"/>
      <name val="Aptos Narrow"/>
      <family val="2"/>
      <scheme val="minor"/>
    </font>
    <font>
      <b/>
      <sz val="12"/>
      <color rgb="FF172033"/>
      <name val="-Apple-System"/>
      <charset val="1"/>
    </font>
    <font>
      <sz val="12"/>
      <color rgb="FF172033"/>
      <name val="-Apple-System"/>
      <charset val="1"/>
    </font>
    <font>
      <b/>
      <sz val="18"/>
      <color rgb="FFFFFFFF"/>
      <name val="-Apple-System"/>
      <charset val="1"/>
    </font>
    <font>
      <b/>
      <sz val="11"/>
      <color rgb="FFFFFFFF"/>
      <name val="Aptos Narrow"/>
      <family val="2"/>
      <scheme val="minor"/>
    </font>
    <font>
      <b/>
      <sz val="18"/>
      <color rgb="FFFFFFFF"/>
      <name val="Aptos Narrow"/>
      <family val="2"/>
      <scheme val="minor"/>
    </font>
    <font>
      <i/>
      <sz val="10"/>
      <color rgb="FF666666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20"/>
      <color rgb="FF17365D"/>
      <name val="Aptos Narrow"/>
      <family val="2"/>
      <scheme val="minor"/>
    </font>
    <font>
      <b/>
      <sz val="20"/>
      <color rgb="FF00A6A6"/>
      <name val="Aptos Narrow"/>
      <family val="2"/>
      <scheme val="minor"/>
    </font>
    <font>
      <b/>
      <sz val="11"/>
      <color rgb="FF17365D"/>
      <name val="Aptos Narrow"/>
      <family val="2"/>
      <scheme val="minor"/>
    </font>
    <font>
      <sz val="11"/>
      <color rgb="FF404040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8FAFC"/>
        <bgColor indexed="64"/>
      </patternFill>
    </fill>
    <fill>
      <patternFill patternType="solid">
        <fgColor rgb="FF17365D"/>
        <bgColor indexed="64"/>
      </patternFill>
    </fill>
    <fill>
      <patternFill patternType="solid">
        <fgColor rgb="FF00A6A6"/>
        <bgColor indexed="64"/>
      </patternFill>
    </fill>
    <fill>
      <patternFill patternType="solid">
        <fgColor rgb="FFD9EAF7"/>
        <bgColor indexed="64"/>
      </patternFill>
    </fill>
    <fill>
      <patternFill patternType="solid">
        <fgColor rgb="FFF3F6F8"/>
        <bgColor indexed="64"/>
      </patternFill>
    </fill>
  </fills>
  <borders count="11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  <border>
      <left/>
      <right/>
      <top/>
      <bottom style="thin">
        <color rgb="FFE2E8F0"/>
      </bottom>
      <diagonal/>
    </border>
    <border>
      <left/>
      <right style="thin">
        <color rgb="FFE2E8F0"/>
      </right>
      <top style="thin">
        <color rgb="FFE2E8F0"/>
      </top>
      <bottom style="thin">
        <color rgb="FFE2E8F0"/>
      </bottom>
      <diagonal/>
    </border>
    <border>
      <left style="thin">
        <color rgb="FFE2E8F0"/>
      </left>
      <right/>
      <top style="thin">
        <color rgb="FFE2E8F0"/>
      </top>
      <bottom style="thin">
        <color rgb="FFE2E8F0"/>
      </bottom>
      <diagonal/>
    </border>
    <border>
      <left/>
      <right style="thin">
        <color rgb="FFE2E8F0"/>
      </right>
      <top/>
      <bottom style="thin">
        <color rgb="FFE2E8F0"/>
      </bottom>
      <diagonal/>
    </border>
    <border>
      <left style="thin">
        <color rgb="FFE2E8F0"/>
      </left>
      <right style="thin">
        <color rgb="FFE2E8F0"/>
      </right>
      <top/>
      <bottom style="thin">
        <color rgb="FFE2E8F0"/>
      </bottom>
      <diagonal/>
    </border>
    <border>
      <left style="thin">
        <color rgb="FFE2E8F0"/>
      </left>
      <right/>
      <top/>
      <bottom style="thin">
        <color rgb="FFE2E8F0"/>
      </bottom>
      <diagonal/>
    </border>
    <border>
      <left/>
      <right style="thin">
        <color rgb="FFE2E8F0"/>
      </right>
      <top style="thin">
        <color rgb="FFE2E8F0"/>
      </top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/>
      <diagonal/>
    </border>
    <border>
      <left style="thin">
        <color rgb="FFE2E8F0"/>
      </left>
      <right/>
      <top style="thin">
        <color rgb="FFE2E8F0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2" borderId="1" xfId="0" applyFont="1" applyFill="1" applyBorder="1" applyAlignment="1">
      <alignment wrapText="1"/>
    </xf>
    <xf numFmtId="0" fontId="1" fillId="2" borderId="5" xfId="0" applyFont="1" applyFill="1" applyBorder="1" applyAlignment="1">
      <alignment horizontal="center" wrapText="1"/>
    </xf>
    <xf numFmtId="0" fontId="1" fillId="2" borderId="6" xfId="0" applyFont="1" applyFill="1" applyBorder="1" applyAlignment="1">
      <alignment horizontal="center" wrapText="1"/>
    </xf>
    <xf numFmtId="0" fontId="1" fillId="2" borderId="7" xfId="0" applyFont="1" applyFill="1" applyBorder="1" applyAlignment="1">
      <alignment horizontal="center" wrapText="1"/>
    </xf>
    <xf numFmtId="0" fontId="2" fillId="2" borderId="9" xfId="0" applyFont="1" applyFill="1" applyBorder="1" applyAlignment="1">
      <alignment wrapText="1"/>
    </xf>
    <xf numFmtId="0" fontId="0" fillId="0" borderId="0" xfId="0" pivotButton="1"/>
    <xf numFmtId="0" fontId="0" fillId="0" borderId="0" xfId="0" applyNumberFormat="1"/>
    <xf numFmtId="0" fontId="3" fillId="3" borderId="2" xfId="0" applyFont="1" applyFill="1" applyBorder="1" applyAlignment="1">
      <alignment horizontal="center" vertical="center" wrapText="1"/>
    </xf>
    <xf numFmtId="164" fontId="2" fillId="2" borderId="3" xfId="0" applyNumberFormat="1" applyFont="1" applyFill="1" applyBorder="1" applyAlignment="1">
      <alignment horizontal="left" wrapText="1"/>
    </xf>
    <xf numFmtId="164" fontId="2" fillId="2" borderId="8" xfId="0" applyNumberFormat="1" applyFont="1" applyFill="1" applyBorder="1" applyAlignment="1">
      <alignment horizontal="left" wrapText="1"/>
    </xf>
    <xf numFmtId="165" fontId="2" fillId="2" borderId="4" xfId="0" applyNumberFormat="1" applyFont="1" applyFill="1" applyBorder="1" applyAlignment="1">
      <alignment wrapText="1"/>
    </xf>
    <xf numFmtId="165" fontId="2" fillId="2" borderId="10" xfId="0" applyNumberFormat="1" applyFont="1" applyFill="1" applyBorder="1" applyAlignment="1">
      <alignment wrapText="1"/>
    </xf>
    <xf numFmtId="0" fontId="4" fillId="4" borderId="0" xfId="0" applyFont="1" applyFill="1"/>
    <xf numFmtId="0" fontId="10" fillId="5" borderId="0" xfId="0" applyFont="1" applyFill="1" applyAlignment="1">
      <alignment horizontal="center"/>
    </xf>
    <xf numFmtId="166" fontId="0" fillId="0" borderId="0" xfId="0" applyNumberFormat="1"/>
    <xf numFmtId="165" fontId="0" fillId="0" borderId="0" xfId="0" applyNumberFormat="1"/>
    <xf numFmtId="165" fontId="7" fillId="0" borderId="0" xfId="0" applyNumberFormat="1" applyFont="1"/>
    <xf numFmtId="0" fontId="7" fillId="6" borderId="0" xfId="0" applyFont="1" applyFill="1"/>
    <xf numFmtId="0" fontId="8" fillId="6" borderId="0" xfId="0" applyFont="1" applyFill="1"/>
    <xf numFmtId="0" fontId="0" fillId="6" borderId="0" xfId="0" applyFill="1"/>
    <xf numFmtId="165" fontId="9" fillId="6" borderId="0" xfId="0" applyNumberFormat="1" applyFont="1" applyFill="1"/>
    <xf numFmtId="0" fontId="11" fillId="6" borderId="0" xfId="0" applyFont="1" applyFill="1" applyAlignment="1">
      <alignment wrapText="1"/>
    </xf>
    <xf numFmtId="0" fontId="5" fillId="3" borderId="0" xfId="0" applyFont="1" applyFill="1" applyAlignment="1"/>
    <xf numFmtId="0" fontId="6" fillId="0" borderId="0" xfId="0" applyFont="1" applyAlignment="1"/>
    <xf numFmtId="0" fontId="4" fillId="4" borderId="0" xfId="0" applyFont="1" applyFill="1" applyAlignment="1"/>
  </cellXfs>
  <cellStyles count="1">
    <cellStyle name="Normal" xfId="0" builtinId="0"/>
  </cellStyles>
  <dxfs count="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172033"/>
        <name val="-Apple-System"/>
        <charset val="1"/>
        <scheme val="none"/>
      </font>
      <numFmt numFmtId="165" formatCode="&quot;$&quot;#,##0"/>
      <fill>
        <patternFill patternType="solid">
          <fgColor indexed="64"/>
          <bgColor rgb="FFF8FAFC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rgb="FFE2E8F0"/>
        </left>
        <right/>
        <top style="thin">
          <color rgb="FFE2E8F0"/>
        </top>
        <bottom style="thin">
          <color rgb="FFE2E8F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172033"/>
        <name val="-Apple-System"/>
        <charset val="1"/>
        <scheme val="none"/>
      </font>
      <fill>
        <patternFill patternType="solid">
          <fgColor indexed="64"/>
          <bgColor rgb="FFF8FAFC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rgb="FFE2E8F0"/>
        </left>
        <right style="thin">
          <color rgb="FFE2E8F0"/>
        </right>
        <top style="thin">
          <color rgb="FFE2E8F0"/>
        </top>
        <bottom style="thin">
          <color rgb="FFE2E8F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172033"/>
        <name val="-Apple-System"/>
        <charset val="1"/>
        <scheme val="none"/>
      </font>
      <fill>
        <patternFill patternType="solid">
          <fgColor indexed="64"/>
          <bgColor rgb="FFF8FAFC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rgb="FFE2E8F0"/>
        </left>
        <right style="thin">
          <color rgb="FFE2E8F0"/>
        </right>
        <top style="thin">
          <color rgb="FFE2E8F0"/>
        </top>
        <bottom style="thin">
          <color rgb="FFE2E8F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172033"/>
        <name val="-Apple-System"/>
        <charset val="1"/>
        <scheme val="none"/>
      </font>
      <numFmt numFmtId="164" formatCode="yyyy\-mm\-dd"/>
      <fill>
        <patternFill patternType="solid">
          <fgColor indexed="64"/>
          <bgColor rgb="FFF8FAFC"/>
        </patternFill>
      </fill>
      <alignment horizontal="left" vertical="bottom" textRotation="0" wrapText="1" indent="0" justifyLastLine="0" shrinkToFit="0" readingOrder="0"/>
      <border diagonalUp="0" diagonalDown="0">
        <left/>
        <right style="thin">
          <color rgb="FFE2E8F0"/>
        </right>
        <top style="thin">
          <color rgb="FFE2E8F0"/>
        </top>
        <bottom style="thin">
          <color rgb="FFE2E8F0"/>
        </bottom>
        <vertical/>
        <horizontal/>
      </border>
    </dxf>
    <dxf>
      <border>
        <top style="thin">
          <color rgb="FFE2E8F0"/>
        </top>
      </border>
    </dxf>
    <dxf>
      <border>
        <bottom style="thin">
          <color rgb="FFE2E8F0"/>
        </bottom>
      </border>
    </dxf>
    <dxf>
      <border>
        <left style="thin">
          <color rgb="FFE2E8F0"/>
        </left>
        <right style="thin">
          <color rgb="FFE2E8F0"/>
        </right>
        <top style="thin">
          <color rgb="FFE2E8F0"/>
        </top>
        <bottom style="thin">
          <color rgb="FFE2E8F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172033"/>
        <name val="-Apple-System"/>
        <charset val="1"/>
        <scheme val="none"/>
      </font>
      <fill>
        <patternFill patternType="solid">
          <fgColor indexed="64"/>
          <bgColor rgb="FFF8FAFC"/>
        </patternFill>
      </fill>
      <alignment horizontal="center" vertical="bottom" textRotation="0" wrapText="1" indent="0" justifyLastLine="0" shrinkToFit="0" readingOrder="0"/>
      <border diagonalUp="0" diagonalDown="0">
        <left style="thin">
          <color rgb="FFE2E8F0"/>
        </left>
        <right style="thin">
          <color rgb="FFE2E8F0"/>
        </right>
        <top/>
        <bottom/>
        <vertical style="thin">
          <color rgb="FFE2E8F0"/>
        </vertical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pivotCacheDefinition" Target="pivotCache/pivotCacheDefinition1.xml"/><Relationship Id="rId7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3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Total Sales per Month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3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'Basic Sales Dashboard'!$D$6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numFmt formatCode="&quot;$&quot;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'Basic Sales Dashboard'!$A$7:$A$18</c:f>
              <c:numCache>
                <c:formatCode>mmm</c:formatCode>
                <c:ptCount val="12"/>
                <c:pt idx="0">
                  <c:v>46023</c:v>
                </c:pt>
                <c:pt idx="1">
                  <c:v>46054</c:v>
                </c:pt>
                <c:pt idx="2">
                  <c:v>46082</c:v>
                </c:pt>
                <c:pt idx="3">
                  <c:v>46113</c:v>
                </c:pt>
                <c:pt idx="4">
                  <c:v>46143</c:v>
                </c:pt>
                <c:pt idx="5">
                  <c:v>46174</c:v>
                </c:pt>
                <c:pt idx="6">
                  <c:v>46204</c:v>
                </c:pt>
                <c:pt idx="7">
                  <c:v>46235</c:v>
                </c:pt>
                <c:pt idx="8">
                  <c:v>46266</c:v>
                </c:pt>
                <c:pt idx="9">
                  <c:v>46296</c:v>
                </c:pt>
                <c:pt idx="10">
                  <c:v>46327</c:v>
                </c:pt>
                <c:pt idx="11">
                  <c:v>46357</c:v>
                </c:pt>
              </c:numCache>
            </c:numRef>
          </c:cat>
          <c:val>
            <c:numRef>
              <c:f>'Basic Sales Dashboard'!$D$7:$D$18</c:f>
              <c:numCache>
                <c:formatCode>"$"#,##0</c:formatCode>
                <c:ptCount val="12"/>
                <c:pt idx="0">
                  <c:v>10100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D2F-406F-9272-48AB8C58B69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111720968"/>
        <c:axId val="2111723016"/>
      </c:barChart>
      <c:dateAx>
        <c:axId val="211172096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Month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mmm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111723016"/>
        <c:crosses val="autoZero"/>
        <c:auto val="1"/>
        <c:lblOffset val="100"/>
        <c:baseTimeUnit val="months"/>
      </c:dateAx>
      <c:valAx>
        <c:axId val="21117230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Sales Amount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&quot;$&quot;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11172096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rgbClr val="FFFFFF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21</xdr:row>
      <xdr:rowOff>0</xdr:rowOff>
    </xdr:from>
    <xdr:to>
      <xdr:col>12</xdr:col>
      <xdr:colOff>0</xdr:colOff>
      <xdr:row>38</xdr:row>
      <xdr:rowOff>0</xdr:rowOff>
    </xdr:to>
    <xdr:graphicFrame macro="">
      <xdr:nvGraphicFramePr>
        <xdr:cNvPr id="2" name="Monthly Sales Chart">
          <a:extLst>
            <a:ext uri="{FF2B5EF4-FFF2-40B4-BE49-F238E27FC236}">
              <a16:creationId xmlns:a16="http://schemas.microsoft.com/office/drawing/2014/main" id="{C9A63A7D-03C7-846F-60AB-251D4483268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Excel Services" refreshedDate="46271.768264004633" createdVersion="8" refreshedVersion="8" minRefreshableVersion="3" recordCount="3" xr:uid="{A2208BD9-E7A2-41A3-81D9-23F761DF0F9D}">
  <cacheSource type="worksheet">
    <worksheetSource name="SalesTransactions"/>
  </cacheSource>
  <cacheFields count="4">
    <cacheField name="Date" numFmtId="14">
      <sharedItems containsSemiMixedTypes="0" containsNonDate="0" containsDate="1" containsString="0" minDate="2026-01-04T00:00:00" maxDate="2026-01-20T00:00:00"/>
    </cacheField>
    <cacheField name="Salesperson" numFmtId="0">
      <sharedItems count="2">
        <s v="Priya"/>
        <s v="Marcus"/>
      </sharedItems>
    </cacheField>
    <cacheField name="Region" numFmtId="0">
      <sharedItems count="2">
        <s v="West"/>
        <s v="East"/>
      </sharedItems>
    </cacheField>
    <cacheField name="Amount" numFmtId="0">
      <sharedItems containsSemiMixedTypes="0" containsString="0" containsNumber="1" containsInteger="1" minValue="2800" maxValue="42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">
  <r>
    <d v="2026-01-04T00:00:00"/>
    <x v="0"/>
    <x v="0"/>
    <n v="4200"/>
  </r>
  <r>
    <d v="2026-01-11T00:00:00"/>
    <x v="1"/>
    <x v="1"/>
    <n v="3100"/>
  </r>
  <r>
    <d v="2026-01-19T00:00:00"/>
    <x v="0"/>
    <x v="0"/>
    <n v="28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22B7D15B-9B8B-41FF-AD12-0144DF9253C3}" name="SalesByPersonRegion" cacheId="51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compact="0" compactData="0" multipleFieldFilters="0">
  <location ref="A24:D28" firstHeaderRow="1" firstDataRow="2" firstDataCol="1"/>
  <pivotFields count="4">
    <pivotField compact="0" numFmtId="1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2">
        <item x="1"/>
        <item x="0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Col" compact="0" outline="0" showAll="0" defaultSubtotal="0">
      <items count="2">
        <item x="1"/>
        <item x="0"/>
      </items>
      <extLst>
        <ext xmlns:x14="http://schemas.microsoft.com/office/spreadsheetml/2009/9/main" uri="{2946ED86-A175-432a-8AC1-64E0C546D7DE}">
          <x14:pivotField fillDownLabels="1"/>
        </ext>
      </extLst>
    </pivotField>
    <pivotField dataField="1"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</pivotFields>
  <rowFields count="1">
    <field x="1"/>
  </rowFields>
  <rowItems count="3">
    <i>
      <x/>
    </i>
    <i>
      <x v="1"/>
    </i>
    <i t="grand">
      <x/>
    </i>
  </rowItems>
  <colFields count="1">
    <field x="2"/>
  </colFields>
  <colItems count="3">
    <i>
      <x/>
    </i>
    <i>
      <x v="1"/>
    </i>
    <i t="grand">
      <x/>
    </i>
  </colItems>
  <dataFields count="1">
    <dataField name="Total Sales" fld="3" baseField="0" baseItem="0"/>
  </dataFields>
  <pivotTableStyleInfo name="PivotStyleMedium9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fillDownLabelsDefault="1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E65F010-89E3-488F-B376-EDBF56830F61}" name="SalesTransactions" displayName="SalesTransactions" ref="A2:D5" totalsRowShown="0" headerRowDxfId="7" headerRowBorderDxfId="5" tableBorderDxfId="6" totalsRowBorderDxfId="4">
  <autoFilter ref="A2:D5" xr:uid="{4E65F010-89E3-488F-B376-EDBF56830F61}"/>
  <tableColumns count="4">
    <tableColumn id="1" xr3:uid="{652B6393-D211-4D04-802C-1B3DEFCBB533}" name="Date" dataDxfId="3"/>
    <tableColumn id="2" xr3:uid="{3179777A-2BFF-41E0-9EF5-4BF41EDFA37A}" name="Salesperson" dataDxfId="2"/>
    <tableColumn id="3" xr3:uid="{E6E41417-7E4D-4AA4-8A37-2FD35A69F06D}" name="Region" dataDxfId="1"/>
    <tableColumn id="4" xr3:uid="{DBAA12C7-FB33-4741-ABB3-D4CF662CB72F}" name="Amount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2FD57A-8EEF-4A0E-BDCB-9F3C41205AE6}">
  <dimension ref="A1:L28"/>
  <sheetViews>
    <sheetView tabSelected="1" workbookViewId="0">
      <selection activeCell="B3" sqref="B3"/>
    </sheetView>
  </sheetViews>
  <sheetFormatPr defaultRowHeight="15"/>
  <cols>
    <col min="1" max="1" width="15.42578125" customWidth="1"/>
    <col min="2" max="2" width="24.7109375" customWidth="1"/>
    <col min="3" max="3" width="11.42578125" customWidth="1"/>
    <col min="4" max="4" width="13.28515625" customWidth="1"/>
    <col min="5" max="5" width="10.140625" customWidth="1"/>
    <col min="6" max="6" width="24.7109375" customWidth="1"/>
    <col min="7" max="7" width="11.42578125" customWidth="1"/>
    <col min="8" max="8" width="13.28515625" customWidth="1"/>
    <col min="9" max="12" width="8.5703125" customWidth="1"/>
  </cols>
  <sheetData>
    <row r="1" spans="1:12" ht="30" customHeight="1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</row>
    <row r="2" spans="1:12">
      <c r="A2" s="24" t="s">
        <v>1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</row>
    <row r="3" spans="1:12" ht="33" customHeight="1">
      <c r="A3" s="18" t="s">
        <v>2</v>
      </c>
      <c r="B3" s="19" t="str">
        <f>INDEX(_xlfn.ANCHORARRAY(F7),MATCH(MAX(_xlfn.ANCHORARRAY(H7)),_xlfn.ANCHORARRAY(H7),0))</f>
        <v>Priya</v>
      </c>
      <c r="C3" s="20"/>
      <c r="D3" s="20"/>
      <c r="E3" s="18" t="s">
        <v>3</v>
      </c>
      <c r="F3" s="21">
        <f>MAX(_xlfn.ANCHORARRAY(H7))</f>
        <v>7000</v>
      </c>
      <c r="G3" s="20"/>
      <c r="H3" s="20"/>
    </row>
    <row r="5" spans="1:12">
      <c r="A5" s="13" t="s">
        <v>4</v>
      </c>
      <c r="B5" s="13"/>
      <c r="C5" s="13"/>
      <c r="D5" s="13"/>
      <c r="F5" s="13" t="s">
        <v>5</v>
      </c>
      <c r="G5" s="13"/>
      <c r="H5" s="13"/>
    </row>
    <row r="6" spans="1:12">
      <c r="A6" s="14" t="s">
        <v>6</v>
      </c>
      <c r="B6" s="14" t="s">
        <v>7</v>
      </c>
      <c r="C6" s="14" t="s">
        <v>8</v>
      </c>
      <c r="D6" s="14" t="s">
        <v>9</v>
      </c>
      <c r="F6" s="14" t="s">
        <v>10</v>
      </c>
      <c r="G6" s="14" t="s">
        <v>11</v>
      </c>
      <c r="H6" s="14" t="s">
        <v>12</v>
      </c>
    </row>
    <row r="7" spans="1:12">
      <c r="A7" s="15">
        <f>DATE(2026,1,1)</f>
        <v>46023</v>
      </c>
      <c r="B7" s="16">
        <f>SUMIFS('Sales Data'!$D:$D,'Sales Data'!$C:$C,B$6,'Sales Data'!$A:$A,"&gt;="&amp;$A7,'Sales Data'!$A:$A,"&lt;"&amp;EDATE($A7,1))</f>
        <v>7000</v>
      </c>
      <c r="C7" s="16">
        <f>SUMIFS('Sales Data'!$D:$D,'Sales Data'!$C:$C,C$6,'Sales Data'!$A:$A,"&gt;="&amp;$A7,'Sales Data'!$A:$A,"&lt;"&amp;EDATE($A7,1))</f>
        <v>3100</v>
      </c>
      <c r="D7" s="17">
        <f>SUM(B7:C7)</f>
        <v>10100</v>
      </c>
      <c r="F7" t="str" cm="1">
        <f t="array" ref="F7:F8">_xlfn._xlws.SORT(_xlfn.UNIQUE(SalesTransactions[Salesperson]))</f>
        <v>Marcus</v>
      </c>
      <c r="G7" t="str" cm="1">
        <f t="array" ref="G7:G8">_xlfn.XLOOKUP(_xlfn.ANCHORARRAY(F7),SalesTransactions[Salesperson],SalesTransactions[Region],"")</f>
        <v>East</v>
      </c>
      <c r="H7" s="16" cm="1">
        <f t="array" ref="H7:H8">SUMIF(SalesTransactions[Salesperson],_xlfn.ANCHORARRAY(F7),SalesTransactions[Amount])</f>
        <v>3100</v>
      </c>
    </row>
    <row r="8" spans="1:12">
      <c r="A8" s="15">
        <f>EDATE(A7,1)</f>
        <v>46054</v>
      </c>
      <c r="B8" s="16">
        <f>SUMIFS('Sales Data'!$D:$D,'Sales Data'!$C:$C,B$6,'Sales Data'!$A:$A,"&gt;="&amp;$A8,'Sales Data'!$A:$A,"&lt;"&amp;EDATE($A8,1))</f>
        <v>0</v>
      </c>
      <c r="C8" s="16">
        <f>SUMIFS('Sales Data'!$D:$D,'Sales Data'!$C:$C,C$6,'Sales Data'!$A:$A,"&gt;="&amp;$A8,'Sales Data'!$A:$A,"&lt;"&amp;EDATE($A8,1))</f>
        <v>0</v>
      </c>
      <c r="D8" s="17">
        <f>SUM(B8:C8)</f>
        <v>0</v>
      </c>
      <c r="F8" t="str">
        <v>Priya</v>
      </c>
      <c r="G8" t="str">
        <v>West</v>
      </c>
      <c r="H8" s="16">
        <v>7000</v>
      </c>
    </row>
    <row r="9" spans="1:12">
      <c r="A9" s="15">
        <f>EDATE(A8,1)</f>
        <v>46082</v>
      </c>
      <c r="B9" s="16">
        <f>SUMIFS('Sales Data'!$D:$D,'Sales Data'!$C:$C,B$6,'Sales Data'!$A:$A,"&gt;="&amp;$A9,'Sales Data'!$A:$A,"&lt;"&amp;EDATE($A9,1))</f>
        <v>0</v>
      </c>
      <c r="C9" s="16">
        <f>SUMIFS('Sales Data'!$D:$D,'Sales Data'!$C:$C,C$6,'Sales Data'!$A:$A,"&gt;="&amp;$A9,'Sales Data'!$A:$A,"&lt;"&amp;EDATE($A9,1))</f>
        <v>0</v>
      </c>
      <c r="D9" s="17">
        <f>SUM(B9:C9)</f>
        <v>0</v>
      </c>
      <c r="H9" s="16"/>
    </row>
    <row r="10" spans="1:12">
      <c r="A10" s="15">
        <f>EDATE(A9,1)</f>
        <v>46113</v>
      </c>
      <c r="B10" s="16">
        <f>SUMIFS('Sales Data'!$D:$D,'Sales Data'!$C:$C,B$6,'Sales Data'!$A:$A,"&gt;="&amp;$A10,'Sales Data'!$A:$A,"&lt;"&amp;EDATE($A10,1))</f>
        <v>0</v>
      </c>
      <c r="C10" s="16">
        <f>SUMIFS('Sales Data'!$D:$D,'Sales Data'!$C:$C,C$6,'Sales Data'!$A:$A,"&gt;="&amp;$A10,'Sales Data'!$A:$A,"&lt;"&amp;EDATE($A10,1))</f>
        <v>0</v>
      </c>
      <c r="D10" s="17">
        <f>SUM(B10:C10)</f>
        <v>0</v>
      </c>
      <c r="H10" s="16"/>
    </row>
    <row r="11" spans="1:12">
      <c r="A11" s="15">
        <f>EDATE(A10,1)</f>
        <v>46143</v>
      </c>
      <c r="B11" s="16">
        <f>SUMIFS('Sales Data'!$D:$D,'Sales Data'!$C:$C,B$6,'Sales Data'!$A:$A,"&gt;="&amp;$A11,'Sales Data'!$A:$A,"&lt;"&amp;EDATE($A11,1))</f>
        <v>0</v>
      </c>
      <c r="C11" s="16">
        <f>SUMIFS('Sales Data'!$D:$D,'Sales Data'!$C:$C,C$6,'Sales Data'!$A:$A,"&gt;="&amp;$A11,'Sales Data'!$A:$A,"&lt;"&amp;EDATE($A11,1))</f>
        <v>0</v>
      </c>
      <c r="D11" s="17">
        <f>SUM(B11:C11)</f>
        <v>0</v>
      </c>
      <c r="H11" s="16"/>
    </row>
    <row r="12" spans="1:12">
      <c r="A12" s="15">
        <f>EDATE(A11,1)</f>
        <v>46174</v>
      </c>
      <c r="B12" s="16">
        <f>SUMIFS('Sales Data'!$D:$D,'Sales Data'!$C:$C,B$6,'Sales Data'!$A:$A,"&gt;="&amp;$A12,'Sales Data'!$A:$A,"&lt;"&amp;EDATE($A12,1))</f>
        <v>0</v>
      </c>
      <c r="C12" s="16">
        <f>SUMIFS('Sales Data'!$D:$D,'Sales Data'!$C:$C,C$6,'Sales Data'!$A:$A,"&gt;="&amp;$A12,'Sales Data'!$A:$A,"&lt;"&amp;EDATE($A12,1))</f>
        <v>0</v>
      </c>
      <c r="D12" s="17">
        <f>SUM(B12:C12)</f>
        <v>0</v>
      </c>
      <c r="H12" s="16"/>
    </row>
    <row r="13" spans="1:12">
      <c r="A13" s="15">
        <f>EDATE(A12,1)</f>
        <v>46204</v>
      </c>
      <c r="B13" s="16">
        <f>SUMIFS('Sales Data'!$D:$D,'Sales Data'!$C:$C,B$6,'Sales Data'!$A:$A,"&gt;="&amp;$A13,'Sales Data'!$A:$A,"&lt;"&amp;EDATE($A13,1))</f>
        <v>0</v>
      </c>
      <c r="C13" s="16">
        <f>SUMIFS('Sales Data'!$D:$D,'Sales Data'!$C:$C,C$6,'Sales Data'!$A:$A,"&gt;="&amp;$A13,'Sales Data'!$A:$A,"&lt;"&amp;EDATE($A13,1))</f>
        <v>0</v>
      </c>
      <c r="D13" s="17">
        <f>SUM(B13:C13)</f>
        <v>0</v>
      </c>
      <c r="H13" s="16"/>
    </row>
    <row r="14" spans="1:12">
      <c r="A14" s="15">
        <f>EDATE(A13,1)</f>
        <v>46235</v>
      </c>
      <c r="B14" s="16">
        <f>SUMIFS('Sales Data'!$D:$D,'Sales Data'!$C:$C,B$6,'Sales Data'!$A:$A,"&gt;="&amp;$A14,'Sales Data'!$A:$A,"&lt;"&amp;EDATE($A14,1))</f>
        <v>0</v>
      </c>
      <c r="C14" s="16">
        <f>SUMIFS('Sales Data'!$D:$D,'Sales Data'!$C:$C,C$6,'Sales Data'!$A:$A,"&gt;="&amp;$A14,'Sales Data'!$A:$A,"&lt;"&amp;EDATE($A14,1))</f>
        <v>0</v>
      </c>
      <c r="D14" s="17">
        <f>SUM(B14:C14)</f>
        <v>0</v>
      </c>
      <c r="H14" s="16"/>
    </row>
    <row r="15" spans="1:12">
      <c r="A15" s="15">
        <f>EDATE(A14,1)</f>
        <v>46266</v>
      </c>
      <c r="B15" s="16">
        <f>SUMIFS('Sales Data'!$D:$D,'Sales Data'!$C:$C,B$6,'Sales Data'!$A:$A,"&gt;="&amp;$A15,'Sales Data'!$A:$A,"&lt;"&amp;EDATE($A15,1))</f>
        <v>0</v>
      </c>
      <c r="C15" s="16">
        <f>SUMIFS('Sales Data'!$D:$D,'Sales Data'!$C:$C,C$6,'Sales Data'!$A:$A,"&gt;="&amp;$A15,'Sales Data'!$A:$A,"&lt;"&amp;EDATE($A15,1))</f>
        <v>0</v>
      </c>
      <c r="D15" s="17">
        <f>SUM(B15:C15)</f>
        <v>0</v>
      </c>
      <c r="H15" s="16"/>
    </row>
    <row r="16" spans="1:12">
      <c r="A16" s="15">
        <f>EDATE(A15,1)</f>
        <v>46296</v>
      </c>
      <c r="B16" s="16">
        <f>SUMIFS('Sales Data'!$D:$D,'Sales Data'!$C:$C,B$6,'Sales Data'!$A:$A,"&gt;="&amp;$A16,'Sales Data'!$A:$A,"&lt;"&amp;EDATE($A16,1))</f>
        <v>0</v>
      </c>
      <c r="C16" s="16">
        <f>SUMIFS('Sales Data'!$D:$D,'Sales Data'!$C:$C,C$6,'Sales Data'!$A:$A,"&gt;="&amp;$A16,'Sales Data'!$A:$A,"&lt;"&amp;EDATE($A16,1))</f>
        <v>0</v>
      </c>
      <c r="D16" s="17">
        <f>SUM(B16:C16)</f>
        <v>0</v>
      </c>
      <c r="H16" s="16"/>
    </row>
    <row r="17" spans="1:12">
      <c r="A17" s="15">
        <f>EDATE(A16,1)</f>
        <v>46327</v>
      </c>
      <c r="B17" s="16">
        <f>SUMIFS('Sales Data'!$D:$D,'Sales Data'!$C:$C,B$6,'Sales Data'!$A:$A,"&gt;="&amp;$A17,'Sales Data'!$A:$A,"&lt;"&amp;EDATE($A17,1))</f>
        <v>0</v>
      </c>
      <c r="C17" s="16">
        <f>SUMIFS('Sales Data'!$D:$D,'Sales Data'!$C:$C,C$6,'Sales Data'!$A:$A,"&gt;="&amp;$A17,'Sales Data'!$A:$A,"&lt;"&amp;EDATE($A17,1))</f>
        <v>0</v>
      </c>
      <c r="D17" s="17">
        <f>SUM(B17:C17)</f>
        <v>0</v>
      </c>
      <c r="H17" s="16"/>
    </row>
    <row r="18" spans="1:12">
      <c r="A18" s="15">
        <f>EDATE(A17,1)</f>
        <v>46357</v>
      </c>
      <c r="B18" s="16">
        <f>SUMIFS('Sales Data'!$D:$D,'Sales Data'!$C:$C,B$6,'Sales Data'!$A:$A,"&gt;="&amp;$A18,'Sales Data'!$A:$A,"&lt;"&amp;EDATE($A18,1))</f>
        <v>0</v>
      </c>
      <c r="C18" s="16">
        <f>SUMIFS('Sales Data'!$D:$D,'Sales Data'!$C:$C,C$6,'Sales Data'!$A:$A,"&gt;="&amp;$A18,'Sales Data'!$A:$A,"&lt;"&amp;EDATE($A18,1))</f>
        <v>0</v>
      </c>
      <c r="D18" s="17">
        <f>SUM(B18:C18)</f>
        <v>0</v>
      </c>
      <c r="H18" s="16"/>
    </row>
    <row r="19" spans="1:12">
      <c r="A19" s="13" t="s">
        <v>13</v>
      </c>
      <c r="B19" s="13"/>
      <c r="C19" s="13"/>
      <c r="D19" s="13"/>
    </row>
    <row r="20" spans="1:12" ht="27.75" customHeight="1">
      <c r="A20" s="22" t="str">
        <f>B3&amp;" leads with "&amp;TEXT(F3,"$#,##0")&amp;". The transaction log totals "&amp;TEXT(SUM(SalesTransactions[Amount]),"$#,##0")&amp;" across "&amp;ROWS(SalesTransactions[Amount])&amp;" transactions. Monthly, regional, leaderboard, and PivotTable views refresh from the source table."</f>
        <v>Priya leads with $7,000. The transaction log totals $10,100 across 3 transactions. Monthly, regional, leaderboard, and PivotTable views refresh from the source table.</v>
      </c>
      <c r="B20" s="22"/>
      <c r="C20" s="22"/>
      <c r="D20" s="22"/>
      <c r="F20" s="25" t="s">
        <v>14</v>
      </c>
      <c r="G20" s="25"/>
      <c r="H20" s="25"/>
      <c r="I20" s="25"/>
      <c r="J20" s="25"/>
      <c r="K20" s="25"/>
      <c r="L20" s="25"/>
    </row>
    <row r="21" spans="1:12" ht="27.75" customHeight="1">
      <c r="A21" s="22"/>
      <c r="B21" s="22"/>
      <c r="C21" s="22"/>
      <c r="D21" s="22"/>
    </row>
    <row r="23" spans="1:12">
      <c r="A23" s="13" t="s">
        <v>15</v>
      </c>
      <c r="B23" s="13"/>
      <c r="C23" s="13"/>
      <c r="D23" s="13"/>
    </row>
    <row r="24" spans="1:12">
      <c r="A24" s="6" t="s">
        <v>12</v>
      </c>
      <c r="B24" s="6" t="s">
        <v>11</v>
      </c>
    </row>
    <row r="25" spans="1:12">
      <c r="A25" s="6" t="s">
        <v>10</v>
      </c>
      <c r="B25" t="s">
        <v>8</v>
      </c>
      <c r="C25" t="s">
        <v>7</v>
      </c>
      <c r="D25" t="s">
        <v>16</v>
      </c>
    </row>
    <row r="26" spans="1:12">
      <c r="A26" t="s">
        <v>17</v>
      </c>
      <c r="B26" s="7">
        <v>3100</v>
      </c>
      <c r="C26" s="7"/>
      <c r="D26" s="7">
        <v>3100</v>
      </c>
    </row>
    <row r="27" spans="1:12">
      <c r="A27" t="s">
        <v>18</v>
      </c>
      <c r="B27" s="7"/>
      <c r="C27" s="7">
        <v>7000</v>
      </c>
      <c r="D27" s="7">
        <v>7000</v>
      </c>
    </row>
    <row r="28" spans="1:12">
      <c r="A28" t="s">
        <v>16</v>
      </c>
      <c r="B28" s="7">
        <v>3100</v>
      </c>
      <c r="C28" s="7">
        <v>7000</v>
      </c>
      <c r="D28" s="7">
        <v>10100</v>
      </c>
    </row>
  </sheetData>
  <mergeCells count="4">
    <mergeCell ref="A1:L1"/>
    <mergeCell ref="A2:L2"/>
    <mergeCell ref="A20:D21"/>
    <mergeCell ref="F20:L20"/>
  </mergeCells>
  <pageMargins left="0.7" right="0.7" top="0.75" bottom="0.75" header="0.3" footer="0.3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"/>
  <sheetViews>
    <sheetView workbookViewId="0">
      <selection activeCell="A7" sqref="A7"/>
    </sheetView>
  </sheetViews>
  <sheetFormatPr defaultRowHeight="15"/>
  <cols>
    <col min="1" max="1" width="16.140625" customWidth="1"/>
    <col min="2" max="2" width="19" customWidth="1"/>
    <col min="3" max="3" width="15.28515625" customWidth="1"/>
    <col min="4" max="4" width="17.140625" customWidth="1"/>
  </cols>
  <sheetData>
    <row r="1" spans="1:4" ht="30" customHeight="1">
      <c r="A1" s="8" t="s">
        <v>19</v>
      </c>
      <c r="B1" s="8"/>
      <c r="C1" s="8"/>
      <c r="D1" s="8"/>
    </row>
    <row r="2" spans="1:4" ht="17.25">
      <c r="A2" s="2" t="s">
        <v>20</v>
      </c>
      <c r="B2" s="3" t="s">
        <v>10</v>
      </c>
      <c r="C2" s="3" t="s">
        <v>11</v>
      </c>
      <c r="D2" s="4" t="s">
        <v>21</v>
      </c>
    </row>
    <row r="3" spans="1:4" ht="17.25">
      <c r="A3" s="9">
        <v>46026</v>
      </c>
      <c r="B3" s="1" t="s">
        <v>18</v>
      </c>
      <c r="C3" s="1" t="s">
        <v>7</v>
      </c>
      <c r="D3" s="11">
        <v>4200</v>
      </c>
    </row>
    <row r="4" spans="1:4" ht="17.25">
      <c r="A4" s="9">
        <v>46033</v>
      </c>
      <c r="B4" s="1" t="s">
        <v>17</v>
      </c>
      <c r="C4" s="1" t="s">
        <v>8</v>
      </c>
      <c r="D4" s="11">
        <v>3100</v>
      </c>
    </row>
    <row r="5" spans="1:4" ht="17.25">
      <c r="A5" s="10">
        <v>46041</v>
      </c>
      <c r="B5" s="5" t="s">
        <v>18</v>
      </c>
      <c r="C5" s="5" t="s">
        <v>7</v>
      </c>
      <c r="D5" s="12">
        <v>2800</v>
      </c>
    </row>
  </sheetData>
  <mergeCells count="1">
    <mergeCell ref="A1:D1"/>
  </mergeCells>
  <pageMargins left="0.7" right="0.7" top="0.75" bottom="0.75" header="0.3" footer="0.3"/>
  <headerFooter>
    <oddHeader>&amp;C&amp;"Aptos"&amp;10&amp;K0000FF Classification: Confidential &amp;1#_x000D_</oddHeader>
    <oddFooter xml:space="preserve">&amp;C_x000D_&amp;1#&amp;"Aptos"&amp;10&amp;K0000FF Classification: Confidential </oddFooter>
  </headerFooter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2026-09-06T15:21:10Z</dcterms:created>
  <dcterms:modified xsi:type="dcterms:W3CDTF">2026-09-06T15:28:41Z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0ebd55d-c3ba-4379-b4f0-b906963f4f5e_Enabled">
    <vt:lpwstr>true</vt:lpwstr>
  </property>
  <property fmtid="{D5CDD505-2E9C-101B-9397-08002B2CF9AE}" pid="3" name="MSIP_Label_70ebd55d-c3ba-4379-b4f0-b906963f4f5e_SetDate">
    <vt:lpwstr>2026-09-06T15:21:16Z</vt:lpwstr>
  </property>
  <property fmtid="{D5CDD505-2E9C-101B-9397-08002B2CF9AE}" pid="4" name="MSIP_Label_70ebd55d-c3ba-4379-b4f0-b906963f4f5e_Method">
    <vt:lpwstr>Standard</vt:lpwstr>
  </property>
  <property fmtid="{D5CDD505-2E9C-101B-9397-08002B2CF9AE}" pid="5" name="MSIP_Label_70ebd55d-c3ba-4379-b4f0-b906963f4f5e_Name">
    <vt:lpwstr>Confidential - مقيد</vt:lpwstr>
  </property>
  <property fmtid="{D5CDD505-2E9C-101B-9397-08002B2CF9AE}" pid="6" name="MSIP_Label_70ebd55d-c3ba-4379-b4f0-b906963f4f5e_SiteId">
    <vt:lpwstr>f8ba2c23-a403-423b-ba39-f7883c211637</vt:lpwstr>
  </property>
  <property fmtid="{D5CDD505-2E9C-101B-9397-08002B2CF9AE}" pid="7" name="MSIP_Label_70ebd55d-c3ba-4379-b4f0-b906963f4f5e_ActionId">
    <vt:lpwstr>9cd6f176-280e-4d02-932b-51c21460c53c</vt:lpwstr>
  </property>
  <property fmtid="{D5CDD505-2E9C-101B-9397-08002B2CF9AE}" pid="8" name="MSIP_Label_70ebd55d-c3ba-4379-b4f0-b906963f4f5e_ContentBits">
    <vt:lpwstr>3</vt:lpwstr>
  </property>
  <property fmtid="{D5CDD505-2E9C-101B-9397-08002B2CF9AE}" pid="9" name="MSIP_Label_70ebd55d-c3ba-4379-b4f0-b906963f4f5e_Tag">
    <vt:lpwstr>10, 3, 0, 2</vt:lpwstr>
  </property>
</Properties>
</file>